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F46" i="1" l="1"/>
  <c r="F44" i="1"/>
  <c r="F43" i="1"/>
  <c r="F41" i="1"/>
  <c r="F40" i="1"/>
  <c r="E35" i="1" l="1"/>
  <c r="G35" i="1"/>
  <c r="H35" i="1"/>
  <c r="I35" i="1"/>
  <c r="D35" i="1"/>
  <c r="E37" i="1"/>
  <c r="F37" i="1"/>
  <c r="G37" i="1"/>
  <c r="H37" i="1"/>
  <c r="I37" i="1"/>
  <c r="D37" i="1"/>
  <c r="I30" i="1" l="1"/>
  <c r="H30" i="1"/>
  <c r="G30" i="1"/>
  <c r="F30" i="1"/>
  <c r="I27" i="1"/>
  <c r="H27" i="1"/>
  <c r="G27" i="1"/>
  <c r="F27" i="1"/>
  <c r="E30" i="1" l="1"/>
  <c r="D30" i="1"/>
  <c r="E27" i="1"/>
  <c r="D27" i="1"/>
  <c r="F36" i="1" l="1"/>
  <c r="F35" i="1" s="1"/>
  <c r="E9" i="1" l="1"/>
  <c r="F9" i="1"/>
  <c r="G9" i="1"/>
  <c r="H9" i="1"/>
  <c r="I9" i="1"/>
  <c r="D9" i="1"/>
  <c r="F47" i="1" l="1"/>
  <c r="I47" i="1"/>
  <c r="H47" i="1"/>
  <c r="G47" i="1"/>
  <c r="E47" i="1"/>
  <c r="D47" i="1"/>
  <c r="D13" i="1"/>
  <c r="E13" i="1"/>
  <c r="F13" i="1"/>
  <c r="G13" i="1"/>
  <c r="H13" i="1"/>
  <c r="I13" i="1"/>
  <c r="E39" i="1" l="1"/>
  <c r="F39" i="1"/>
  <c r="G39" i="1"/>
  <c r="H39" i="1"/>
  <c r="I39" i="1"/>
  <c r="D39" i="1"/>
  <c r="G34" i="1" l="1"/>
  <c r="E45" i="1"/>
  <c r="F45" i="1"/>
  <c r="G45" i="1"/>
  <c r="H45" i="1"/>
  <c r="I45" i="1"/>
  <c r="D45" i="1"/>
  <c r="E42" i="1"/>
  <c r="E34" i="1" s="1"/>
  <c r="F42" i="1"/>
  <c r="F34" i="1" s="1"/>
  <c r="G42" i="1"/>
  <c r="H42" i="1"/>
  <c r="H34" i="1" s="1"/>
  <c r="I42" i="1"/>
  <c r="I34" i="1" s="1"/>
  <c r="D42" i="1"/>
  <c r="E25" i="1"/>
  <c r="F25" i="1"/>
  <c r="G25" i="1"/>
  <c r="H25" i="1"/>
  <c r="I25" i="1"/>
  <c r="D25" i="1"/>
  <c r="E23" i="1"/>
  <c r="F23" i="1"/>
  <c r="G23" i="1"/>
  <c r="H23" i="1"/>
  <c r="I23" i="1"/>
  <c r="D23" i="1"/>
  <c r="E21" i="1"/>
  <c r="F21" i="1"/>
  <c r="G21" i="1"/>
  <c r="H21" i="1"/>
  <c r="I21" i="1"/>
  <c r="D21" i="1"/>
  <c r="E19" i="1"/>
  <c r="F19" i="1"/>
  <c r="G19" i="1"/>
  <c r="H19" i="1"/>
  <c r="I19" i="1"/>
  <c r="D19" i="1"/>
  <c r="E15" i="1"/>
  <c r="F15" i="1"/>
  <c r="F8" i="1" s="1"/>
  <c r="G15" i="1"/>
  <c r="H15" i="1"/>
  <c r="I15" i="1"/>
  <c r="D15" i="1"/>
  <c r="D8" i="1" s="1"/>
  <c r="H8" i="1" l="1"/>
  <c r="D34" i="1"/>
  <c r="D33" i="1" s="1"/>
  <c r="G8" i="1"/>
  <c r="E33" i="1"/>
  <c r="I8" i="1"/>
  <c r="E8" i="1"/>
  <c r="I33" i="1"/>
  <c r="H33" i="1"/>
  <c r="G33" i="1"/>
  <c r="F33" i="1"/>
  <c r="I7" i="1" l="1"/>
  <c r="H7" i="1"/>
  <c r="G7" i="1"/>
  <c r="E7" i="1"/>
  <c r="D7" i="1"/>
  <c r="F7" i="1"/>
</calcChain>
</file>

<file path=xl/sharedStrings.xml><?xml version="1.0" encoding="utf-8"?>
<sst xmlns="http://schemas.openxmlformats.org/spreadsheetml/2006/main" count="121" uniqueCount="102">
  <si>
    <t/>
  </si>
  <si>
    <t>Код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</si>
  <si>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</si>
  <si>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</si>
  <si>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</si>
  <si>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</si>
  <si>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</si>
  <si>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</si>
  <si>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1 05 00000 00 0000 000</t>
  </si>
  <si>
    <t>НАЛОГИ НА СОВОКУПНЫЙ ДОХОД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</si>
  <si>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</si>
  <si>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</si>
  <si>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</si>
  <si>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</si>
  <si>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</si>
  <si>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</si>
  <si>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</si>
  <si>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</si>
  <si>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</si>
  <si>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</si>
  <si>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1 08 00000 00 0000 000</t>
  </si>
  <si>
    <t>ГОСУДАРСТВЕННАЯ ПОШЛИНА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</si>
  <si>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</si>
  <si>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</si>
  <si>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</si>
  <si>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</si>
  <si>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1 13 00000 00 0000 000</t>
  </si>
  <si>
    <t>ДОХОДЫ ОТ ОКАЗАНИЯ ПЛАТНЫХ УСЛУГ И КОМПЕНСАЦИИ ЗАТРАТ ГОСУДАРСТВА</t>
  </si>
  <si>
    <t>1 13 02995 10 0000 130</t>
  </si>
  <si>
    <t>Прочие доходы от компенсации затрат бюджетов сельских поселений</t>
  </si>
  <si>
    <t>1 14 00000 00 0000 000</t>
  </si>
  <si>
    <t>ДОХОДЫ ОТ ПРОДАЖИ МАТЕРИАЛЬНЫХ И НЕМАТЕРИАЛЬНЫХ АКТИВОВ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</si>
  <si>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</si>
  <si>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</si>
  <si>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</si>
  <si>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</si>
  <si>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</si>
  <si>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</si>
  <si>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</si>
  <si>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</si>
  <si>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2 02 30000 00 0000 150</t>
  </si>
  <si>
    <t>Субвенции бюджетам бюджетной системы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</si>
  <si>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</si>
  <si>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</si>
  <si>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</si>
  <si>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</si>
  <si>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2 02 40000 00 0000 150</t>
  </si>
  <si>
    <t>Иные межбюджетные трансферты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</si>
  <si>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</si>
  <si>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</si>
  <si>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2 02 49999 10 0000 150</t>
  </si>
  <si>
    <t>Прочие межбюджетные трансферты, передаваемые бюджетам сельских поселений</t>
  </si>
  <si>
    <t>2 07 00000 00 0000 000</t>
  </si>
  <si>
    <t>ПРОЧИЕ БЕЗВОЗМЕЗДНЫЕ ПОСТУПЛЕНИЯ</t>
  </si>
  <si>
    <t>Прочие безвозмездные поступления в бюджеты сельских поселений</t>
  </si>
  <si>
    <t>2 07 05030 10 0000 150</t>
  </si>
  <si>
    <t>ВСЕГО ДОХОДОВ</t>
  </si>
  <si>
    <t>Прогноз доходов</t>
  </si>
  <si>
    <t>Классификация доходов бюджетов</t>
  </si>
  <si>
    <t xml:space="preserve">Наименование главного администратора доходов </t>
  </si>
  <si>
    <t>Федеральная налоговая служба</t>
  </si>
  <si>
    <t>Администрация МР "Усть-Куломский"</t>
  </si>
  <si>
    <t>Финансовое управление администрации муниципального района "Усть-Куломский"</t>
  </si>
  <si>
    <t>Администрация сельского поселения "Керчомъя"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</si>
  <si>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</si>
  <si>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</si>
  <si>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1 14 02053 10 0000 440</t>
  </si>
  <si>
    <t>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</si>
  <si>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Администрация МР "Усть-Куломский"</t>
  </si>
  <si>
    <t xml:space="preserve"> 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</si>
  <si>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</si>
  <si>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</si>
  <si>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</si>
  <si>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</si>
  <si>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</si>
  <si>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</si>
  <si>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</si>
  <si>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</si>
  <si>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1 16 07010 00 0000 140</t>
  </si>
  <si>
    <t>1 16 10030 10 0000 140</t>
  </si>
  <si>
    <t>1 16 00000 00 0000 000</t>
  </si>
  <si>
    <t>1 17 00000 00 0000 000</t>
  </si>
  <si>
    <t>1 17 01050 10 0000 180</t>
  </si>
  <si>
    <t>1 17 16000 10 0000 180</t>
  </si>
  <si>
    <t>2 02 29999 00 0000 150</t>
  </si>
  <si>
    <t>ШТРАФЫ, САНКЦИИ, ВОЗМЕЩЕНИЕ УЩЕРБА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</si>
  <si>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</si>
  <si>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ПРОЧИЕ НЕНАЛОГОВЫЕ ДОХОДЫ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</si>
  <si>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</si>
  <si>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Невыясненные поступления, зачисляемые в бюджеты сельских поселений</t>
  </si>
  <si>
    <t>Прочие неналоговые доходы бюджетов сельских поселений в части невыясненных поступлений, по которым не осуществлен возврат (уточнение) не позднее трех лет со дня их зачисления на единый счет бюджета сельского поселения</t>
  </si>
  <si>
    <t>Прочие субсидии</t>
  </si>
  <si>
    <r>
      <t xml:space="preserve">Наименование финансового органа                                       </t>
    </r>
    <r>
      <rPr>
        <b/>
        <sz val="13"/>
        <rFont val="Times New Roman"/>
        <family val="1"/>
        <charset val="204"/>
      </rPr>
      <t>Финансовое управление администрации муниципального района "Усть-Куломский"</t>
    </r>
    <r>
      <rPr>
        <sz val="13"/>
        <rFont val="Times New Roman"/>
        <family val="1"/>
        <charset val="204"/>
      </rPr>
      <t xml:space="preserve">
Наименование публично-правового образования                                          </t>
    </r>
    <r>
      <rPr>
        <b/>
        <sz val="13"/>
        <rFont val="Times New Roman"/>
        <family val="1"/>
        <charset val="204"/>
      </rPr>
      <t>Муниципальное образование сельского поселения "Керчомъя"</t>
    </r>
  </si>
  <si>
    <t>2 02 20000 00 0000 150</t>
  </si>
  <si>
    <t>Субсидии бюджетам бюджетной системы Российской Федерации (межбюджетные субсидии)</t>
  </si>
  <si>
    <t>Реестр источников доходов муниципального образования сельского поселения "Керчомъя" на 2025 г. и на плановый период 2026 и 2027 г.
на "01" ноября 2024 г.</t>
  </si>
  <si>
    <t xml:space="preserve">Прогноз доходов бюджета на 2024 г.  </t>
  </si>
  <si>
    <t>Оценка исполнения 2024 г.</t>
  </si>
  <si>
    <t xml:space="preserve">на 2025 год </t>
  </si>
  <si>
    <t>на 2026 год</t>
  </si>
  <si>
    <t xml:space="preserve">на 2027 год     </t>
  </si>
  <si>
    <t>Кассовые поступления 2024 г. (по состоянию на 01.11.2024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</si>
</sst>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11" x14ac:knownFonts="1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1F5F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top" wrapText="1"/>
    </xf>
    <xf numFmtId="43" fontId="5" fillId="0" borderId="0" applyFont="0" applyFill="0" applyBorder="0" applyAlignment="0" applyProtection="0"/>
    <xf numFmtId="0" fontId="9" fillId="3" borderId="4">
      <alignment horizontal="left" vertical="top" wrapText="1"/>
    </xf>
    <xf numFmtId="0" fontId="10" fillId="0" borderId="4">
      <alignment horizontal="left" vertical="top" wrapText="1"/>
    </xf>
    <xf numFmtId="0" fontId="10" fillId="0" borderId="4">
      <alignment horizontal="left" vertical="top" wrapText="1"/>
    </xf>
  </cellStyleXfs>
  <cellXfs count="38">
    <xf numFmtId="0" fontId="0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0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2" borderId="6" xfId="0" quotePrefix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left" vertical="center" wrapText="1"/>
    </xf>
    <xf numFmtId="0" fontId="3" fillId="6" borderId="3" xfId="2" applyNumberFormat="1" applyFont="1" applyFill="1" applyBorder="1" applyAlignment="1" applyProtection="1">
      <alignment horizontal="left" vertical="center" wrapText="1"/>
    </xf>
    <xf numFmtId="0" fontId="4" fillId="4" borderId="3" xfId="3" applyNumberFormat="1" applyFont="1" applyFill="1" applyBorder="1" applyAlignment="1" applyProtection="1">
      <alignment horizontal="left" vertical="center" wrapText="1"/>
    </xf>
    <xf numFmtId="0" fontId="4" fillId="4" borderId="3" xfId="4" applyNumberFormat="1" applyFont="1" applyFill="1" applyBorder="1" applyAlignment="1" applyProtection="1">
      <alignment horizontal="left" vertical="center" wrapText="1"/>
    </xf>
    <xf numFmtId="164" fontId="3" fillId="0" borderId="2" xfId="1" applyNumberFormat="1" applyFont="1" applyFill="1" applyBorder="1" applyAlignment="1">
      <alignment horizontal="righ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164" fontId="4" fillId="2" borderId="1" xfId="1" applyNumberFormat="1" applyFont="1" applyFill="1" applyBorder="1" applyAlignment="1">
      <alignment horizontal="right" vertical="center" wrapText="1"/>
    </xf>
    <xf numFmtId="164" fontId="4" fillId="0" borderId="1" xfId="1" applyNumberFormat="1" applyFont="1" applyFill="1" applyBorder="1" applyAlignment="1">
      <alignment horizontal="right" vertical="center" wrapText="1"/>
    </xf>
    <xf numFmtId="164" fontId="3" fillId="2" borderId="3" xfId="1" applyNumberFormat="1" applyFont="1" applyFill="1" applyBorder="1" applyAlignment="1">
      <alignment horizontal="right" vertical="center" wrapText="1"/>
    </xf>
    <xf numFmtId="164" fontId="4" fillId="2" borderId="3" xfId="1" applyNumberFormat="1" applyFont="1" applyFill="1" applyBorder="1" applyAlignment="1">
      <alignment horizontal="right" vertical="center" wrapText="1"/>
    </xf>
    <xf numFmtId="164" fontId="4" fillId="0" borderId="3" xfId="1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8" fillId="0" borderId="3" xfId="0" applyNumberFormat="1" applyFont="1" applyBorder="1" applyAlignment="1" applyProtection="1">
      <alignment horizontal="center" vertical="center" wrapText="1"/>
    </xf>
    <xf numFmtId="49" fontId="6" fillId="0" borderId="0" xfId="0" applyNumberFormat="1" applyFont="1" applyBorder="1" applyAlignment="1" applyProtection="1">
      <alignment horizontal="center" vertical="center" wrapText="1"/>
    </xf>
    <xf numFmtId="49" fontId="7" fillId="0" borderId="0" xfId="0" applyNumberFormat="1" applyFont="1" applyBorder="1" applyAlignment="1" applyProtection="1">
      <alignment horizontal="left" vertical="center" wrapText="1"/>
    </xf>
  </cellXfs>
  <cellStyles count="5">
    <cellStyle name="ex72" xfId="2"/>
    <cellStyle name="ex82" xfId="4"/>
    <cellStyle name="ex87" xfId="3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8"/>
  <sheetViews>
    <sheetView tabSelected="1" zoomScaleNormal="100" workbookViewId="0">
      <pane ySplit="7" topLeftCell="A8" activePane="bottomLeft" state="frozen"/>
      <selection pane="bottomLeft" activeCell="D38" sqref="D38"/>
    </sheetView>
  </sheetViews>
  <sheetFormatPr defaultColWidth="8.83203125" defaultRowHeight="12.75" x14ac:dyDescent="0.2"/>
  <cols>
    <col min="1" max="1" width="31.5" style="2" customWidth="1"/>
    <col min="2" max="2" width="68.6640625" style="2" customWidth="1"/>
    <col min="3" max="3" width="31.5" style="4" customWidth="1"/>
    <col min="4" max="4" width="19.83203125" style="2" customWidth="1"/>
    <col min="5" max="5" width="25.33203125" style="2" customWidth="1"/>
    <col min="6" max="6" width="19.1640625" style="2" customWidth="1"/>
    <col min="7" max="9" width="19.83203125" style="2" customWidth="1"/>
    <col min="10" max="16384" width="8.83203125" style="2"/>
  </cols>
  <sheetData>
    <row r="1" spans="1:9" ht="18.75" x14ac:dyDescent="0.2">
      <c r="A1" s="5"/>
      <c r="B1" s="31"/>
      <c r="C1" s="31"/>
      <c r="D1" s="31"/>
      <c r="E1" s="31"/>
      <c r="F1" s="31"/>
      <c r="G1" s="31"/>
      <c r="H1" s="31"/>
      <c r="I1" s="31"/>
    </row>
    <row r="2" spans="1:9" s="1" customFormat="1" ht="45.4" customHeight="1" x14ac:dyDescent="0.2">
      <c r="A2" s="36" t="s">
        <v>95</v>
      </c>
      <c r="B2" s="36"/>
      <c r="C2" s="36"/>
      <c r="D2" s="36"/>
      <c r="E2" s="36"/>
      <c r="F2" s="36"/>
      <c r="G2" s="36"/>
      <c r="H2" s="36"/>
      <c r="I2" s="36"/>
    </row>
    <row r="3" spans="1:9" s="1" customFormat="1" ht="39" customHeight="1" x14ac:dyDescent="0.2">
      <c r="A3" s="37" t="s">
        <v>92</v>
      </c>
      <c r="B3" s="37"/>
      <c r="C3" s="37"/>
      <c r="D3" s="37"/>
      <c r="E3" s="37"/>
      <c r="F3" s="37"/>
      <c r="G3" s="37"/>
      <c r="H3" s="37"/>
      <c r="I3" s="37"/>
    </row>
    <row r="4" spans="1:9" ht="16.5" x14ac:dyDescent="0.2">
      <c r="A4" s="32"/>
      <c r="B4" s="32"/>
      <c r="C4" s="32"/>
      <c r="D4" s="32"/>
      <c r="E4" s="32"/>
      <c r="F4" s="32"/>
      <c r="G4" s="32"/>
      <c r="H4" s="32"/>
      <c r="I4" s="32"/>
    </row>
    <row r="5" spans="1:9" s="3" customFormat="1" ht="39.75" customHeight="1" x14ac:dyDescent="0.2">
      <c r="A5" s="33" t="s">
        <v>1</v>
      </c>
      <c r="B5" s="33" t="s">
        <v>58</v>
      </c>
      <c r="C5" s="33" t="s">
        <v>59</v>
      </c>
      <c r="D5" s="35" t="s">
        <v>96</v>
      </c>
      <c r="E5" s="35" t="s">
        <v>101</v>
      </c>
      <c r="F5" s="35" t="s">
        <v>97</v>
      </c>
      <c r="G5" s="33" t="s">
        <v>57</v>
      </c>
      <c r="H5" s="33"/>
      <c r="I5" s="33"/>
    </row>
    <row r="6" spans="1:9" s="3" customFormat="1" ht="39.75" customHeight="1" x14ac:dyDescent="0.2">
      <c r="A6" s="34" t="s">
        <v>0</v>
      </c>
      <c r="B6" s="33" t="s">
        <v>0</v>
      </c>
      <c r="C6" s="33"/>
      <c r="D6" s="35"/>
      <c r="E6" s="35"/>
      <c r="F6" s="35"/>
      <c r="G6" s="6" t="s">
        <v>98</v>
      </c>
      <c r="H6" s="6" t="s">
        <v>99</v>
      </c>
      <c r="I6" s="6" t="s">
        <v>100</v>
      </c>
    </row>
    <row r="7" spans="1:9" s="1" customFormat="1" ht="15.75" x14ac:dyDescent="0.2">
      <c r="A7" s="13"/>
      <c r="B7" s="13" t="s">
        <v>56</v>
      </c>
      <c r="C7" s="7"/>
      <c r="D7" s="20">
        <f>D8+D33</f>
        <v>10057852.66</v>
      </c>
      <c r="E7" s="20">
        <f>E8+E33</f>
        <v>8469636.5200000014</v>
      </c>
      <c r="F7" s="20">
        <f t="shared" ref="F7:I7" si="0">F8+F33</f>
        <v>9974000.4800000004</v>
      </c>
      <c r="G7" s="20">
        <f t="shared" si="0"/>
        <v>12426165</v>
      </c>
      <c r="H7" s="20">
        <f t="shared" si="0"/>
        <v>10568561</v>
      </c>
      <c r="I7" s="20">
        <f t="shared" si="0"/>
        <v>11918561</v>
      </c>
    </row>
    <row r="8" spans="1:9" s="1" customFormat="1" ht="15.75" x14ac:dyDescent="0.2">
      <c r="A8" s="14" t="s">
        <v>2</v>
      </c>
      <c r="B8" s="13" t="s">
        <v>3</v>
      </c>
      <c r="C8" s="8" t="s">
        <v>69</v>
      </c>
      <c r="D8" s="21">
        <f>D9+D13+D15+D19+D21+D23+D25+D27+D30</f>
        <v>272375</v>
      </c>
      <c r="E8" s="21">
        <f>E9+E13+E15+E19+E21+E23+E25+E27+E30</f>
        <v>135864.05000000002</v>
      </c>
      <c r="F8" s="21">
        <f t="shared" ref="F8:I8" si="1">F9+F13+F15+F19+F21+F23+F25+F27+F30</f>
        <v>188522.82</v>
      </c>
      <c r="G8" s="21">
        <f t="shared" si="1"/>
        <v>180998</v>
      </c>
      <c r="H8" s="21">
        <f t="shared" si="1"/>
        <v>174800</v>
      </c>
      <c r="I8" s="21">
        <f t="shared" si="1"/>
        <v>179800</v>
      </c>
    </row>
    <row r="9" spans="1:9" s="1" customFormat="1" ht="15.75" x14ac:dyDescent="0.2">
      <c r="A9" s="14" t="s">
        <v>4</v>
      </c>
      <c r="B9" s="13" t="s">
        <v>5</v>
      </c>
      <c r="C9" s="9"/>
      <c r="D9" s="21">
        <f>SUM(D10:D12)</f>
        <v>122000</v>
      </c>
      <c r="E9" s="21">
        <f t="shared" ref="E9:I9" si="2">SUM(E10:E12)</f>
        <v>68183.98000000001</v>
      </c>
      <c r="F9" s="21">
        <f t="shared" si="2"/>
        <v>85632.320000000007</v>
      </c>
      <c r="G9" s="21">
        <f t="shared" si="2"/>
        <v>81000</v>
      </c>
      <c r="H9" s="21">
        <f t="shared" si="2"/>
        <v>84000</v>
      </c>
      <c r="I9" s="21">
        <f t="shared" si="2"/>
        <v>88000</v>
      </c>
    </row>
    <row r="10" spans="1:9" s="1" customFormat="1" ht="78.75" x14ac:dyDescent="0.2">
      <c r="A10" s="15" t="s">
        <v>6</v>
      </c>
      <c r="B10" s="16" t="s">
        <v>7</v>
      </c>
      <c r="C10" s="9" t="s">
        <v>60</v>
      </c>
      <c r="D10" s="22">
        <v>122000</v>
      </c>
      <c r="E10" s="22">
        <v>67551.66</v>
      </c>
      <c r="F10" s="23">
        <v>85000</v>
      </c>
      <c r="G10" s="23">
        <v>81000</v>
      </c>
      <c r="H10" s="23">
        <v>84000</v>
      </c>
      <c r="I10" s="23">
        <v>88000</v>
      </c>
    </row>
    <row r="11" spans="1:9" s="1" customFormat="1" ht="126" hidden="1" x14ac:dyDescent="0.2">
      <c r="A11" s="15" t="s">
        <v>76</v>
      </c>
      <c r="B11" s="16" t="s">
        <v>77</v>
      </c>
      <c r="C11" s="9" t="s">
        <v>60</v>
      </c>
      <c r="D11" s="22">
        <v>0</v>
      </c>
      <c r="E11" s="22">
        <v>0</v>
      </c>
      <c r="F11" s="23">
        <v>0</v>
      </c>
      <c r="G11" s="23">
        <v>0</v>
      </c>
      <c r="H11" s="23">
        <v>0</v>
      </c>
      <c r="I11" s="23">
        <v>0</v>
      </c>
    </row>
    <row r="12" spans="1:9" s="1" customFormat="1" ht="47.25" x14ac:dyDescent="0.2">
      <c r="A12" s="15" t="s">
        <v>70</v>
      </c>
      <c r="B12" s="16" t="s">
        <v>71</v>
      </c>
      <c r="C12" s="9" t="s">
        <v>60</v>
      </c>
      <c r="D12" s="22">
        <v>0</v>
      </c>
      <c r="E12" s="22">
        <v>632.32000000000005</v>
      </c>
      <c r="F12" s="22">
        <v>632.32000000000005</v>
      </c>
      <c r="G12" s="23">
        <v>0</v>
      </c>
      <c r="H12" s="23">
        <v>0</v>
      </c>
      <c r="I12" s="23">
        <v>0</v>
      </c>
    </row>
    <row r="13" spans="1:9" s="1" customFormat="1" ht="15.6" customHeight="1" x14ac:dyDescent="0.2">
      <c r="A13" s="14" t="s">
        <v>8</v>
      </c>
      <c r="B13" s="13" t="s">
        <v>9</v>
      </c>
      <c r="C13" s="9"/>
      <c r="D13" s="21">
        <f>D14</f>
        <v>6000</v>
      </c>
      <c r="E13" s="21">
        <f t="shared" ref="E13:I13" si="3">E14</f>
        <v>9718.5</v>
      </c>
      <c r="F13" s="21">
        <f t="shared" si="3"/>
        <v>9718.5</v>
      </c>
      <c r="G13" s="21">
        <f t="shared" si="3"/>
        <v>10000</v>
      </c>
      <c r="H13" s="21">
        <f t="shared" si="3"/>
        <v>11000</v>
      </c>
      <c r="I13" s="21">
        <f t="shared" si="3"/>
        <v>12000</v>
      </c>
    </row>
    <row r="14" spans="1:9" s="1" customFormat="1" ht="31.5" x14ac:dyDescent="0.2">
      <c r="A14" s="15" t="s">
        <v>11</v>
      </c>
      <c r="B14" s="16" t="s">
        <v>10</v>
      </c>
      <c r="C14" s="9" t="s">
        <v>60</v>
      </c>
      <c r="D14" s="22">
        <v>6000</v>
      </c>
      <c r="E14" s="22">
        <v>9718.5</v>
      </c>
      <c r="F14" s="22">
        <v>9718.5</v>
      </c>
      <c r="G14" s="23">
        <v>10000</v>
      </c>
      <c r="H14" s="23">
        <v>11000</v>
      </c>
      <c r="I14" s="23">
        <v>12000</v>
      </c>
    </row>
    <row r="15" spans="1:9" s="1" customFormat="1" ht="15.75" x14ac:dyDescent="0.2">
      <c r="A15" s="14" t="s">
        <v>12</v>
      </c>
      <c r="B15" s="13" t="s">
        <v>13</v>
      </c>
      <c r="C15" s="9"/>
      <c r="D15" s="21">
        <f>D16+D17+D18</f>
        <v>122000</v>
      </c>
      <c r="E15" s="21">
        <f t="shared" ref="E15:I15" si="4">E16+E17+E18</f>
        <v>37226.57</v>
      </c>
      <c r="F15" s="21">
        <f t="shared" si="4"/>
        <v>72297</v>
      </c>
      <c r="G15" s="21">
        <f t="shared" si="4"/>
        <v>76000</v>
      </c>
      <c r="H15" s="21">
        <f t="shared" si="4"/>
        <v>77000</v>
      </c>
      <c r="I15" s="21">
        <f t="shared" si="4"/>
        <v>77000</v>
      </c>
    </row>
    <row r="16" spans="1:9" s="1" customFormat="1" ht="47.25" x14ac:dyDescent="0.2">
      <c r="A16" s="15" t="s">
        <v>14</v>
      </c>
      <c r="B16" s="16" t="s">
        <v>15</v>
      </c>
      <c r="C16" s="9" t="s">
        <v>60</v>
      </c>
      <c r="D16" s="22">
        <v>28000</v>
      </c>
      <c r="E16" s="22">
        <v>23743.75</v>
      </c>
      <c r="F16" s="23">
        <v>28000</v>
      </c>
      <c r="G16" s="23">
        <v>29000</v>
      </c>
      <c r="H16" s="23">
        <v>30000</v>
      </c>
      <c r="I16" s="23">
        <v>30000</v>
      </c>
    </row>
    <row r="17" spans="1:9" s="1" customFormat="1" ht="47.25" x14ac:dyDescent="0.2">
      <c r="A17" s="15" t="s">
        <v>16</v>
      </c>
      <c r="B17" s="16" t="s">
        <v>17</v>
      </c>
      <c r="C17" s="9" t="s">
        <v>60</v>
      </c>
      <c r="D17" s="22">
        <v>8000</v>
      </c>
      <c r="E17" s="22">
        <v>2297</v>
      </c>
      <c r="F17" s="22">
        <v>2297</v>
      </c>
      <c r="G17" s="23">
        <v>4000</v>
      </c>
      <c r="H17" s="23">
        <v>4000</v>
      </c>
      <c r="I17" s="23">
        <v>4000</v>
      </c>
    </row>
    <row r="18" spans="1:9" s="1" customFormat="1" ht="47.25" x14ac:dyDescent="0.2">
      <c r="A18" s="15" t="s">
        <v>18</v>
      </c>
      <c r="B18" s="16" t="s">
        <v>19</v>
      </c>
      <c r="C18" s="9" t="s">
        <v>60</v>
      </c>
      <c r="D18" s="22">
        <v>86000</v>
      </c>
      <c r="E18" s="22">
        <v>11185.82</v>
      </c>
      <c r="F18" s="23">
        <v>42000</v>
      </c>
      <c r="G18" s="23">
        <v>43000</v>
      </c>
      <c r="H18" s="23">
        <v>43000</v>
      </c>
      <c r="I18" s="23">
        <v>43000</v>
      </c>
    </row>
    <row r="19" spans="1:9" s="1" customFormat="1" ht="15.75" x14ac:dyDescent="0.2">
      <c r="A19" s="14" t="s">
        <v>20</v>
      </c>
      <c r="B19" s="13" t="s">
        <v>21</v>
      </c>
      <c r="C19" s="8"/>
      <c r="D19" s="21">
        <f>D20</f>
        <v>3000</v>
      </c>
      <c r="E19" s="21">
        <f t="shared" ref="E19:I19" si="5">E20</f>
        <v>1360</v>
      </c>
      <c r="F19" s="21">
        <f t="shared" si="5"/>
        <v>1500</v>
      </c>
      <c r="G19" s="21">
        <f t="shared" si="5"/>
        <v>2800</v>
      </c>
      <c r="H19" s="21">
        <f t="shared" si="5"/>
        <v>2800</v>
      </c>
      <c r="I19" s="21">
        <f t="shared" si="5"/>
        <v>2800</v>
      </c>
    </row>
    <row r="20" spans="1:9" s="1" customFormat="1" ht="78.75" x14ac:dyDescent="0.2">
      <c r="A20" s="15" t="s">
        <v>22</v>
      </c>
      <c r="B20" s="16" t="s">
        <v>23</v>
      </c>
      <c r="C20" s="10" t="s">
        <v>63</v>
      </c>
      <c r="D20" s="22">
        <v>3000</v>
      </c>
      <c r="E20" s="22">
        <v>1360</v>
      </c>
      <c r="F20" s="23">
        <v>1500</v>
      </c>
      <c r="G20" s="23">
        <v>2800</v>
      </c>
      <c r="H20" s="23">
        <v>2800</v>
      </c>
      <c r="I20" s="23">
        <v>2800</v>
      </c>
    </row>
    <row r="21" spans="1:9" s="1" customFormat="1" ht="47.25" x14ac:dyDescent="0.2">
      <c r="A21" s="14" t="s">
        <v>24</v>
      </c>
      <c r="B21" s="13" t="s">
        <v>25</v>
      </c>
      <c r="C21" s="8"/>
      <c r="D21" s="21">
        <f>D22</f>
        <v>19375</v>
      </c>
      <c r="E21" s="21">
        <f t="shared" ref="E21:I21" si="6">E22</f>
        <v>19375</v>
      </c>
      <c r="F21" s="21">
        <f t="shared" si="6"/>
        <v>19375</v>
      </c>
      <c r="G21" s="21">
        <f t="shared" si="6"/>
        <v>11198</v>
      </c>
      <c r="H21" s="21">
        <f t="shared" si="6"/>
        <v>0</v>
      </c>
      <c r="I21" s="21">
        <f t="shared" si="6"/>
        <v>0</v>
      </c>
    </row>
    <row r="22" spans="1:9" s="1" customFormat="1" ht="78.75" x14ac:dyDescent="0.2">
      <c r="A22" s="15" t="s">
        <v>64</v>
      </c>
      <c r="B22" s="16" t="s">
        <v>65</v>
      </c>
      <c r="C22" s="10" t="s">
        <v>63</v>
      </c>
      <c r="D22" s="23">
        <v>19375</v>
      </c>
      <c r="E22" s="23">
        <v>19375</v>
      </c>
      <c r="F22" s="23">
        <v>19375</v>
      </c>
      <c r="G22" s="23">
        <v>11198</v>
      </c>
      <c r="H22" s="23">
        <v>0</v>
      </c>
      <c r="I22" s="23">
        <v>0</v>
      </c>
    </row>
    <row r="23" spans="1:9" s="1" customFormat="1" ht="31.5" hidden="1" x14ac:dyDescent="0.2">
      <c r="A23" s="14" t="s">
        <v>26</v>
      </c>
      <c r="B23" s="13" t="s">
        <v>27</v>
      </c>
      <c r="C23" s="8"/>
      <c r="D23" s="21">
        <f>D24</f>
        <v>0</v>
      </c>
      <c r="E23" s="21">
        <f t="shared" ref="E23:I23" si="7">E24</f>
        <v>0</v>
      </c>
      <c r="F23" s="21">
        <f t="shared" si="7"/>
        <v>0</v>
      </c>
      <c r="G23" s="21">
        <f t="shared" si="7"/>
        <v>0</v>
      </c>
      <c r="H23" s="21">
        <f t="shared" si="7"/>
        <v>0</v>
      </c>
      <c r="I23" s="21">
        <f t="shared" si="7"/>
        <v>0</v>
      </c>
    </row>
    <row r="24" spans="1:9" s="1" customFormat="1" ht="47.25" hidden="1" x14ac:dyDescent="0.2">
      <c r="A24" s="15" t="s">
        <v>28</v>
      </c>
      <c r="B24" s="16" t="s">
        <v>29</v>
      </c>
      <c r="C24" s="11" t="s">
        <v>63</v>
      </c>
      <c r="D24" s="22">
        <v>0</v>
      </c>
      <c r="E24" s="22">
        <v>0</v>
      </c>
      <c r="F24" s="23">
        <v>0</v>
      </c>
      <c r="G24" s="23">
        <v>0</v>
      </c>
      <c r="H24" s="23">
        <v>0</v>
      </c>
      <c r="I24" s="23">
        <v>0</v>
      </c>
    </row>
    <row r="25" spans="1:9" s="1" customFormat="1" ht="31.5" hidden="1" x14ac:dyDescent="0.2">
      <c r="A25" s="14" t="s">
        <v>30</v>
      </c>
      <c r="B25" s="13" t="s">
        <v>31</v>
      </c>
      <c r="C25" s="8"/>
      <c r="D25" s="21">
        <f>D26</f>
        <v>0</v>
      </c>
      <c r="E25" s="21">
        <f t="shared" ref="E25:I25" si="8">E26</f>
        <v>0</v>
      </c>
      <c r="F25" s="21">
        <f t="shared" si="8"/>
        <v>0</v>
      </c>
      <c r="G25" s="21">
        <f t="shared" si="8"/>
        <v>0</v>
      </c>
      <c r="H25" s="21">
        <f t="shared" si="8"/>
        <v>0</v>
      </c>
      <c r="I25" s="21">
        <f t="shared" si="8"/>
        <v>0</v>
      </c>
    </row>
    <row r="26" spans="1:9" s="1" customFormat="1" ht="110.25" hidden="1" x14ac:dyDescent="0.2">
      <c r="A26" s="15" t="s">
        <v>66</v>
      </c>
      <c r="B26" s="16" t="s">
        <v>67</v>
      </c>
      <c r="C26" s="11" t="s">
        <v>63</v>
      </c>
      <c r="D26" s="22">
        <v>0</v>
      </c>
      <c r="E26" s="22">
        <v>0</v>
      </c>
      <c r="F26" s="23">
        <v>0</v>
      </c>
      <c r="G26" s="23">
        <v>0</v>
      </c>
      <c r="H26" s="23">
        <v>0</v>
      </c>
      <c r="I26" s="23">
        <v>0</v>
      </c>
    </row>
    <row r="27" spans="1:9" s="1" customFormat="1" ht="15.75" hidden="1" x14ac:dyDescent="0.2">
      <c r="A27" s="14" t="s">
        <v>80</v>
      </c>
      <c r="B27" s="17" t="s">
        <v>85</v>
      </c>
      <c r="C27" s="11"/>
      <c r="D27" s="21">
        <f>SUM(D28:D29)</f>
        <v>0</v>
      </c>
      <c r="E27" s="21">
        <f>SUM(E28:E29)</f>
        <v>0</v>
      </c>
      <c r="F27" s="21">
        <f t="shared" ref="F27:I27" si="9">SUM(F28:F29)</f>
        <v>0</v>
      </c>
      <c r="G27" s="21">
        <f t="shared" si="9"/>
        <v>0</v>
      </c>
      <c r="H27" s="21">
        <f t="shared" si="9"/>
        <v>0</v>
      </c>
      <c r="I27" s="21">
        <f t="shared" si="9"/>
        <v>0</v>
      </c>
    </row>
    <row r="28" spans="1:9" s="1" customFormat="1" ht="94.5" hidden="1" x14ac:dyDescent="0.2">
      <c r="A28" s="15" t="s">
        <v>78</v>
      </c>
      <c r="B28" s="18" t="s">
        <v>86</v>
      </c>
      <c r="C28" s="10" t="s">
        <v>63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</row>
    <row r="29" spans="1:9" s="1" customFormat="1" ht="110.25" hidden="1" x14ac:dyDescent="0.2">
      <c r="A29" s="15" t="s">
        <v>79</v>
      </c>
      <c r="B29" s="19" t="s">
        <v>88</v>
      </c>
      <c r="C29" s="10" t="s">
        <v>63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</row>
    <row r="30" spans="1:9" s="1" customFormat="1" ht="15.75" hidden="1" x14ac:dyDescent="0.2">
      <c r="A30" s="14" t="s">
        <v>81</v>
      </c>
      <c r="B30" s="17" t="s">
        <v>87</v>
      </c>
      <c r="C30" s="11"/>
      <c r="D30" s="21">
        <f>SUM(D31:D32)</f>
        <v>0</v>
      </c>
      <c r="E30" s="21">
        <f>SUM(E31:E32)</f>
        <v>0</v>
      </c>
      <c r="F30" s="21">
        <f t="shared" ref="F30:I30" si="10">SUM(F31:F32)</f>
        <v>0</v>
      </c>
      <c r="G30" s="21">
        <f t="shared" si="10"/>
        <v>0</v>
      </c>
      <c r="H30" s="21">
        <f t="shared" si="10"/>
        <v>0</v>
      </c>
      <c r="I30" s="21">
        <f t="shared" si="10"/>
        <v>0</v>
      </c>
    </row>
    <row r="31" spans="1:9" s="1" customFormat="1" ht="47.25" hidden="1" x14ac:dyDescent="0.2">
      <c r="A31" s="15" t="s">
        <v>82</v>
      </c>
      <c r="B31" s="19" t="s">
        <v>89</v>
      </c>
      <c r="C31" s="10" t="s">
        <v>63</v>
      </c>
      <c r="D31" s="23">
        <v>0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</row>
    <row r="32" spans="1:9" s="1" customFormat="1" ht="78.75" hidden="1" x14ac:dyDescent="0.2">
      <c r="A32" s="15" t="s">
        <v>83</v>
      </c>
      <c r="B32" s="19" t="s">
        <v>90</v>
      </c>
      <c r="C32" s="10" t="s">
        <v>63</v>
      </c>
      <c r="D32" s="23">
        <v>0</v>
      </c>
      <c r="E32" s="23">
        <v>0</v>
      </c>
      <c r="F32" s="23">
        <v>0</v>
      </c>
      <c r="G32" s="23">
        <v>0</v>
      </c>
      <c r="H32" s="23">
        <v>0</v>
      </c>
      <c r="I32" s="23">
        <v>0</v>
      </c>
    </row>
    <row r="33" spans="1:9" s="1" customFormat="1" ht="15.75" x14ac:dyDescent="0.2">
      <c r="A33" s="14" t="s">
        <v>32</v>
      </c>
      <c r="B33" s="13" t="s">
        <v>33</v>
      </c>
      <c r="C33" s="8"/>
      <c r="D33" s="21">
        <f t="shared" ref="D33:I33" si="11">D34+D45+D47</f>
        <v>9785477.6600000001</v>
      </c>
      <c r="E33" s="21">
        <f t="shared" si="11"/>
        <v>8333772.4700000007</v>
      </c>
      <c r="F33" s="21">
        <f t="shared" si="11"/>
        <v>9785477.6600000001</v>
      </c>
      <c r="G33" s="21">
        <f t="shared" si="11"/>
        <v>12245167</v>
      </c>
      <c r="H33" s="21">
        <f t="shared" si="11"/>
        <v>10393761</v>
      </c>
      <c r="I33" s="21">
        <f t="shared" si="11"/>
        <v>11738761</v>
      </c>
    </row>
    <row r="34" spans="1:9" s="1" customFormat="1" ht="47.25" x14ac:dyDescent="0.2">
      <c r="A34" s="14" t="s">
        <v>34</v>
      </c>
      <c r="B34" s="13" t="s">
        <v>35</v>
      </c>
      <c r="C34" s="8"/>
      <c r="D34" s="21">
        <f>D35+D39+D42+D38</f>
        <v>9629978</v>
      </c>
      <c r="E34" s="21">
        <f>E35+E39+E42+E37</f>
        <v>8178272.8100000005</v>
      </c>
      <c r="F34" s="21">
        <f t="shared" ref="F34:I34" si="12">F35+F39+F42+F37</f>
        <v>9629978</v>
      </c>
      <c r="G34" s="21">
        <f t="shared" si="12"/>
        <v>12245167</v>
      </c>
      <c r="H34" s="21">
        <f t="shared" si="12"/>
        <v>10393761</v>
      </c>
      <c r="I34" s="21">
        <f t="shared" si="12"/>
        <v>11738761</v>
      </c>
    </row>
    <row r="35" spans="1:9" s="1" customFormat="1" ht="31.5" x14ac:dyDescent="0.2">
      <c r="A35" s="14" t="s">
        <v>36</v>
      </c>
      <c r="B35" s="13" t="s">
        <v>37</v>
      </c>
      <c r="C35" s="8"/>
      <c r="D35" s="21">
        <f>D36</f>
        <v>3720365</v>
      </c>
      <c r="E35" s="21">
        <f t="shared" ref="E35:I35" si="13">E36</f>
        <v>3104205</v>
      </c>
      <c r="F35" s="21">
        <f t="shared" si="13"/>
        <v>3720365</v>
      </c>
      <c r="G35" s="21">
        <f t="shared" si="13"/>
        <v>3496940</v>
      </c>
      <c r="H35" s="21">
        <f t="shared" si="13"/>
        <v>2858340</v>
      </c>
      <c r="I35" s="21">
        <f t="shared" si="13"/>
        <v>2863685</v>
      </c>
    </row>
    <row r="36" spans="1:9" s="1" customFormat="1" ht="75.75" customHeight="1" x14ac:dyDescent="0.2">
      <c r="A36" s="15" t="s">
        <v>38</v>
      </c>
      <c r="B36" s="16" t="s">
        <v>39</v>
      </c>
      <c r="C36" s="11" t="s">
        <v>62</v>
      </c>
      <c r="D36" s="22">
        <v>3720365</v>
      </c>
      <c r="E36" s="22">
        <v>3104205</v>
      </c>
      <c r="F36" s="23">
        <f>D36</f>
        <v>3720365</v>
      </c>
      <c r="G36" s="23">
        <v>3496940</v>
      </c>
      <c r="H36" s="23">
        <v>2858340</v>
      </c>
      <c r="I36" s="23">
        <v>2863685</v>
      </c>
    </row>
    <row r="37" spans="1:9" s="1" customFormat="1" ht="37.5" customHeight="1" x14ac:dyDescent="0.2">
      <c r="A37" s="27" t="s">
        <v>93</v>
      </c>
      <c r="B37" s="28" t="s">
        <v>94</v>
      </c>
      <c r="C37" s="29"/>
      <c r="D37" s="30">
        <f>D38</f>
        <v>885960</v>
      </c>
      <c r="E37" s="30">
        <f t="shared" ref="E37:I37" si="14">E38</f>
        <v>885960</v>
      </c>
      <c r="F37" s="30">
        <f t="shared" si="14"/>
        <v>885960</v>
      </c>
      <c r="G37" s="30">
        <f t="shared" si="14"/>
        <v>0</v>
      </c>
      <c r="H37" s="30">
        <f t="shared" si="14"/>
        <v>0</v>
      </c>
      <c r="I37" s="30">
        <f t="shared" si="14"/>
        <v>0</v>
      </c>
    </row>
    <row r="38" spans="1:9" s="1" customFormat="1" ht="37.5" customHeight="1" x14ac:dyDescent="0.2">
      <c r="A38" s="15" t="s">
        <v>84</v>
      </c>
      <c r="B38" s="19" t="s">
        <v>91</v>
      </c>
      <c r="C38" s="10" t="s">
        <v>63</v>
      </c>
      <c r="D38" s="22">
        <v>885960</v>
      </c>
      <c r="E38" s="22">
        <v>885960</v>
      </c>
      <c r="F38" s="22">
        <v>885960</v>
      </c>
      <c r="G38" s="23">
        <v>0</v>
      </c>
      <c r="H38" s="23">
        <v>0</v>
      </c>
      <c r="I38" s="23">
        <v>0</v>
      </c>
    </row>
    <row r="39" spans="1:9" s="1" customFormat="1" ht="37.5" customHeight="1" x14ac:dyDescent="0.2">
      <c r="A39" s="14" t="s">
        <v>40</v>
      </c>
      <c r="B39" s="13" t="s">
        <v>41</v>
      </c>
      <c r="C39" s="8"/>
      <c r="D39" s="21">
        <f>D40+D41</f>
        <v>310675</v>
      </c>
      <c r="E39" s="21">
        <f t="shared" ref="E39:I39" si="15">E40+E41</f>
        <v>191357.81</v>
      </c>
      <c r="F39" s="21">
        <f t="shared" si="15"/>
        <v>310675</v>
      </c>
      <c r="G39" s="21">
        <f t="shared" si="15"/>
        <v>350488</v>
      </c>
      <c r="H39" s="21">
        <f t="shared" si="15"/>
        <v>382287</v>
      </c>
      <c r="I39" s="21">
        <f t="shared" si="15"/>
        <v>382287</v>
      </c>
    </row>
    <row r="40" spans="1:9" s="1" customFormat="1" ht="47.25" x14ac:dyDescent="0.2">
      <c r="A40" s="15" t="s">
        <v>42</v>
      </c>
      <c r="B40" s="16" t="s">
        <v>43</v>
      </c>
      <c r="C40" s="11" t="s">
        <v>61</v>
      </c>
      <c r="D40" s="22">
        <v>27320</v>
      </c>
      <c r="E40" s="22">
        <v>27320</v>
      </c>
      <c r="F40" s="22">
        <f>D40</f>
        <v>27320</v>
      </c>
      <c r="G40" s="23">
        <v>27320</v>
      </c>
      <c r="H40" s="23">
        <v>27320</v>
      </c>
      <c r="I40" s="23">
        <v>27320</v>
      </c>
    </row>
    <row r="41" spans="1:9" s="1" customFormat="1" ht="47.25" x14ac:dyDescent="0.2">
      <c r="A41" s="15" t="s">
        <v>44</v>
      </c>
      <c r="B41" s="16" t="s">
        <v>45</v>
      </c>
      <c r="C41" s="11" t="s">
        <v>63</v>
      </c>
      <c r="D41" s="22">
        <v>283355</v>
      </c>
      <c r="E41" s="22">
        <v>164037.81</v>
      </c>
      <c r="F41" s="22">
        <f>D41</f>
        <v>283355</v>
      </c>
      <c r="G41" s="23">
        <v>323168</v>
      </c>
      <c r="H41" s="23">
        <v>354967</v>
      </c>
      <c r="I41" s="23">
        <v>354967</v>
      </c>
    </row>
    <row r="42" spans="1:9" s="1" customFormat="1" ht="15.75" x14ac:dyDescent="0.2">
      <c r="A42" s="14" t="s">
        <v>46</v>
      </c>
      <c r="B42" s="13" t="s">
        <v>47</v>
      </c>
      <c r="C42" s="8"/>
      <c r="D42" s="21">
        <f>D43+D44</f>
        <v>4712978</v>
      </c>
      <c r="E42" s="21">
        <f t="shared" ref="E42:I42" si="16">E43+E44</f>
        <v>3996750</v>
      </c>
      <c r="F42" s="21">
        <f t="shared" si="16"/>
        <v>4712978</v>
      </c>
      <c r="G42" s="21">
        <f t="shared" si="16"/>
        <v>8397739</v>
      </c>
      <c r="H42" s="21">
        <f t="shared" si="16"/>
        <v>7153134</v>
      </c>
      <c r="I42" s="21">
        <f t="shared" si="16"/>
        <v>8492789</v>
      </c>
    </row>
    <row r="43" spans="1:9" s="1" customFormat="1" ht="78.75" x14ac:dyDescent="0.2">
      <c r="A43" s="15" t="s">
        <v>48</v>
      </c>
      <c r="B43" s="16" t="s">
        <v>49</v>
      </c>
      <c r="C43" s="11" t="s">
        <v>68</v>
      </c>
      <c r="D43" s="22">
        <v>241321</v>
      </c>
      <c r="E43" s="22">
        <v>201321</v>
      </c>
      <c r="F43" s="22">
        <f>D43</f>
        <v>241321</v>
      </c>
      <c r="G43" s="23">
        <v>0</v>
      </c>
      <c r="H43" s="23">
        <v>0</v>
      </c>
      <c r="I43" s="23">
        <v>0</v>
      </c>
    </row>
    <row r="44" spans="1:9" s="1" customFormat="1" ht="72.75" customHeight="1" x14ac:dyDescent="0.2">
      <c r="A44" s="15" t="s">
        <v>50</v>
      </c>
      <c r="B44" s="16" t="s">
        <v>51</v>
      </c>
      <c r="C44" s="11" t="s">
        <v>62</v>
      </c>
      <c r="D44" s="22">
        <v>4471657</v>
      </c>
      <c r="E44" s="22">
        <v>3795429</v>
      </c>
      <c r="F44" s="22">
        <f>D44</f>
        <v>4471657</v>
      </c>
      <c r="G44" s="23">
        <v>8397739</v>
      </c>
      <c r="H44" s="23">
        <v>7153134</v>
      </c>
      <c r="I44" s="23">
        <v>8492789</v>
      </c>
    </row>
    <row r="45" spans="1:9" s="1" customFormat="1" ht="15.75" x14ac:dyDescent="0.2">
      <c r="A45" s="14" t="s">
        <v>52</v>
      </c>
      <c r="B45" s="13" t="s">
        <v>53</v>
      </c>
      <c r="C45" s="8"/>
      <c r="D45" s="21">
        <f>D46</f>
        <v>165600</v>
      </c>
      <c r="E45" s="21">
        <f t="shared" ref="E45:I45" si="17">E46</f>
        <v>165600</v>
      </c>
      <c r="F45" s="21">
        <f t="shared" si="17"/>
        <v>165600</v>
      </c>
      <c r="G45" s="21">
        <f t="shared" si="17"/>
        <v>0</v>
      </c>
      <c r="H45" s="21">
        <f t="shared" si="17"/>
        <v>0</v>
      </c>
      <c r="I45" s="21">
        <f t="shared" si="17"/>
        <v>0</v>
      </c>
    </row>
    <row r="46" spans="1:9" s="1" customFormat="1" ht="39" customHeight="1" x14ac:dyDescent="0.2">
      <c r="A46" s="15" t="s">
        <v>55</v>
      </c>
      <c r="B46" s="16" t="s">
        <v>54</v>
      </c>
      <c r="C46" s="11" t="s">
        <v>63</v>
      </c>
      <c r="D46" s="22">
        <v>165600</v>
      </c>
      <c r="E46" s="22">
        <v>165600</v>
      </c>
      <c r="F46" s="22">
        <f>D46</f>
        <v>165600</v>
      </c>
      <c r="G46" s="23">
        <v>0</v>
      </c>
      <c r="H46" s="23">
        <v>0</v>
      </c>
      <c r="I46" s="23">
        <v>0</v>
      </c>
    </row>
    <row r="47" spans="1:9" s="1" customFormat="1" ht="63" x14ac:dyDescent="0.2">
      <c r="A47" s="14" t="s">
        <v>72</v>
      </c>
      <c r="B47" s="13" t="s">
        <v>73</v>
      </c>
      <c r="C47" s="12"/>
      <c r="D47" s="24">
        <f>D48</f>
        <v>-10100.34</v>
      </c>
      <c r="E47" s="24">
        <f t="shared" ref="E47:I47" si="18">E48</f>
        <v>-10100.34</v>
      </c>
      <c r="F47" s="24">
        <f t="shared" si="18"/>
        <v>-10100.34</v>
      </c>
      <c r="G47" s="24">
        <f t="shared" si="18"/>
        <v>0</v>
      </c>
      <c r="H47" s="24">
        <f t="shared" si="18"/>
        <v>0</v>
      </c>
      <c r="I47" s="24">
        <f t="shared" si="18"/>
        <v>0</v>
      </c>
    </row>
    <row r="48" spans="1:9" s="1" customFormat="1" ht="63" x14ac:dyDescent="0.2">
      <c r="A48" s="15" t="s">
        <v>74</v>
      </c>
      <c r="B48" s="16" t="s">
        <v>75</v>
      </c>
      <c r="C48" s="11" t="s">
        <v>61</v>
      </c>
      <c r="D48" s="25">
        <v>-10100.34</v>
      </c>
      <c r="E48" s="25">
        <v>-10100.34</v>
      </c>
      <c r="F48" s="25">
        <v>-10100.34</v>
      </c>
      <c r="G48" s="26">
        <v>0</v>
      </c>
      <c r="H48" s="26">
        <v>0</v>
      </c>
      <c r="I48" s="26">
        <v>0</v>
      </c>
    </row>
  </sheetData>
  <mergeCells count="11">
    <mergeCell ref="B1:I1"/>
    <mergeCell ref="A4:I4"/>
    <mergeCell ref="A5:A6"/>
    <mergeCell ref="B5:B6"/>
    <mergeCell ref="F5:F6"/>
    <mergeCell ref="G5:I5"/>
    <mergeCell ref="A2:I2"/>
    <mergeCell ref="A3:I3"/>
    <mergeCell ref="D5:D6"/>
    <mergeCell ref="C5:C6"/>
    <mergeCell ref="E5:E6"/>
  </mergeCells>
  <pageMargins left="0.70866141732283472" right="0.70866141732283472" top="0.74803149606299213" bottom="0.74803149606299213" header="0.31496062992125984" footer="0.31496062992125984"/>
  <pageSetup paperSize="9" scale="62" fitToHeight="0" orientation="landscape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2024-11-10T10:58:30Z</dcterms:modified>
</cp:coreProperties>
</file>